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udget\2020-21 revision  #1\"/>
    </mc:Choice>
  </mc:AlternateContent>
  <bookViews>
    <workbookView xWindow="0" yWindow="0" windowWidth="20100" windowHeight="7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B15" i="1" l="1"/>
  <c r="B31" i="1"/>
  <c r="B33" i="1" l="1"/>
  <c r="B35" i="1" s="1"/>
  <c r="B36" i="1" s="1"/>
  <c r="D30" i="1"/>
  <c r="D29" i="1"/>
  <c r="D28" i="1"/>
  <c r="D27" i="1"/>
  <c r="D26" i="1"/>
  <c r="D25" i="1"/>
  <c r="D24" i="1"/>
  <c r="D23" i="1"/>
  <c r="D22" i="1"/>
  <c r="D21" i="1"/>
  <c r="D20" i="1"/>
  <c r="D19" i="1"/>
  <c r="D14" i="1"/>
  <c r="D12" i="1"/>
  <c r="D11" i="1"/>
  <c r="C15" i="1" l="1"/>
  <c r="C31" i="1"/>
  <c r="D13" i="1"/>
  <c r="D15" i="1" s="1"/>
  <c r="D18" i="1"/>
  <c r="D31" i="1" s="1"/>
  <c r="C33" i="1" l="1"/>
  <c r="C35" i="1" s="1"/>
  <c r="C36" i="1" s="1"/>
</calcChain>
</file>

<file path=xl/sharedStrings.xml><?xml version="1.0" encoding="utf-8"?>
<sst xmlns="http://schemas.openxmlformats.org/spreadsheetml/2006/main" count="33" uniqueCount="32">
  <si>
    <t>Elk Rapids Schools</t>
  </si>
  <si>
    <t>Variance</t>
  </si>
  <si>
    <t>Revenues</t>
  </si>
  <si>
    <t>Local</t>
  </si>
  <si>
    <t>State</t>
  </si>
  <si>
    <t>Federal</t>
  </si>
  <si>
    <t xml:space="preserve">Other </t>
  </si>
  <si>
    <t>Total Revenue</t>
  </si>
  <si>
    <t>Expenditures</t>
  </si>
  <si>
    <t>Instructional - Basic Programs</t>
  </si>
  <si>
    <t>Instructional - Added Needs</t>
  </si>
  <si>
    <t>Support Services - Pupil</t>
  </si>
  <si>
    <t>Support Services - Instructional</t>
  </si>
  <si>
    <t>General Administration</t>
  </si>
  <si>
    <t>School Administration</t>
  </si>
  <si>
    <t>Business Services</t>
  </si>
  <si>
    <t>Maintenance and Operations</t>
  </si>
  <si>
    <t>Transportation</t>
  </si>
  <si>
    <t>Central Support Services</t>
  </si>
  <si>
    <t>Athletics</t>
  </si>
  <si>
    <t>Community Services</t>
  </si>
  <si>
    <t>Transfers and Other</t>
  </si>
  <si>
    <t>Total Expenditures</t>
  </si>
  <si>
    <t>Surplus(deficit)</t>
  </si>
  <si>
    <t>Beginnig Fund Balance</t>
  </si>
  <si>
    <t>Projected Ending Fund Balance</t>
  </si>
  <si>
    <t>% of Operating Expenditures</t>
  </si>
  <si>
    <t>2020-21</t>
  </si>
  <si>
    <t>Approved Budget</t>
  </si>
  <si>
    <t>Revised Budget</t>
  </si>
  <si>
    <t>2020-21 General Fund Revised Budget</t>
  </si>
  <si>
    <t>November 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</si>
</sst>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2" fillId="2" borderId="0" xfId="0" applyFont="1" applyFill="1"/>
    <xf numFmtId="3" fontId="1" fillId="0" borderId="0" xfId="0" applyNumberFormat="1" applyFont="1"/>
    <xf numFmtId="164" fontId="1" fillId="0" borderId="0" xfId="0" applyNumberFormat="1" applyFont="1"/>
    <xf numFmtId="164" fontId="2" fillId="2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5" fontId="1" fillId="2" borderId="0" xfId="0" applyNumberFormat="1" applyFont="1" applyFill="1"/>
    <xf numFmtId="10" fontId="1" fillId="2" borderId="0" xfId="0" applyNumberFormat="1" applyFont="1" applyFill="1"/>
    <xf numFmtId="3" fontId="0" fillId="0" borderId="0" xfId="0" applyNumberFormat="1"/>
    <xf numFmtId="0" fontId="3" fillId="0" borderId="0" xfId="0" applyFont="1"/>
    <xf numFmtId="0" fontId="4" fillId="0" borderId="0" xfId="0" applyFont="1"/>
    <xf numFmtId="17" fontId="3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topLeftCell="A28" workbookViewId="0">
      <selection activeCell="C8" sqref="C8"/>
    </sheetView>
  </sheetViews>
  <sheetFormatPr defaultRowHeight="15" x14ac:dyDescent="0.25"/>
  <cols>
    <col min="1" max="1" width="30.5703125" customWidth="1"/>
    <col min="2" max="3" width="18.140625" customWidth="1"/>
    <col min="4" max="4" width="11.85546875" customWidth="1"/>
  </cols>
  <sheetData>
    <row r="2" spans="1:4" ht="18.75" x14ac:dyDescent="0.3">
      <c r="A2" s="15" t="s">
        <v>0</v>
      </c>
      <c r="B2" s="16"/>
      <c r="C2" s="1"/>
      <c r="D2" s="1"/>
    </row>
    <row r="3" spans="1:4" ht="18.75" x14ac:dyDescent="0.3">
      <c r="A3" s="15" t="s">
        <v>30</v>
      </c>
      <c r="B3" s="16"/>
      <c r="C3" s="1"/>
      <c r="D3" s="1"/>
    </row>
    <row r="4" spans="1:4" ht="18.75" x14ac:dyDescent="0.3">
      <c r="A4" s="17" t="s">
        <v>31</v>
      </c>
      <c r="B4" s="16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2"/>
      <c r="B7" s="3" t="s">
        <v>27</v>
      </c>
      <c r="C7" s="3" t="s">
        <v>27</v>
      </c>
      <c r="D7" s="3"/>
    </row>
    <row r="8" spans="1:4" x14ac:dyDescent="0.25">
      <c r="A8" s="2"/>
      <c r="B8" s="3" t="s">
        <v>28</v>
      </c>
      <c r="C8" s="3" t="s">
        <v>29</v>
      </c>
      <c r="D8" s="3" t="s">
        <v>1</v>
      </c>
    </row>
    <row r="9" spans="1:4" x14ac:dyDescent="0.25">
      <c r="A9" s="2"/>
      <c r="B9" s="5"/>
      <c r="C9" s="5"/>
      <c r="D9" s="5"/>
    </row>
    <row r="10" spans="1:4" x14ac:dyDescent="0.25">
      <c r="A10" s="6" t="s">
        <v>2</v>
      </c>
      <c r="B10" s="7"/>
      <c r="C10" s="7"/>
      <c r="D10" s="7"/>
    </row>
    <row r="11" spans="1:4" x14ac:dyDescent="0.25">
      <c r="A11" s="2" t="s">
        <v>3</v>
      </c>
      <c r="B11" s="8">
        <v>9039670</v>
      </c>
      <c r="C11" s="8">
        <f>9222813+21576</f>
        <v>9244389</v>
      </c>
      <c r="D11" s="8">
        <f>C11-B11</f>
        <v>204719</v>
      </c>
    </row>
    <row r="12" spans="1:4" x14ac:dyDescent="0.25">
      <c r="A12" s="2" t="s">
        <v>4</v>
      </c>
      <c r="B12" s="8">
        <v>3104975</v>
      </c>
      <c r="C12" s="8">
        <f>2846474</f>
        <v>2846474</v>
      </c>
      <c r="D12" s="8">
        <f>C12-B12</f>
        <v>-258501</v>
      </c>
    </row>
    <row r="13" spans="1:4" x14ac:dyDescent="0.25">
      <c r="A13" s="2" t="s">
        <v>5</v>
      </c>
      <c r="B13" s="8">
        <v>252249</v>
      </c>
      <c r="C13" s="8">
        <f>771833</f>
        <v>771833</v>
      </c>
      <c r="D13" s="8">
        <f>C13-B13</f>
        <v>519584</v>
      </c>
    </row>
    <row r="14" spans="1:4" x14ac:dyDescent="0.25">
      <c r="A14" s="2" t="s">
        <v>6</v>
      </c>
      <c r="B14" s="8">
        <v>265287</v>
      </c>
      <c r="C14" s="8">
        <v>671227</v>
      </c>
      <c r="D14" s="8">
        <f>C14-B14</f>
        <v>405940</v>
      </c>
    </row>
    <row r="15" spans="1:4" x14ac:dyDescent="0.25">
      <c r="A15" s="6" t="s">
        <v>7</v>
      </c>
      <c r="B15" s="9">
        <f>SUM(B11:B14)</f>
        <v>12662181</v>
      </c>
      <c r="C15" s="9">
        <f t="shared" ref="C15:D15" si="0">SUM(C11:C14)</f>
        <v>13533923</v>
      </c>
      <c r="D15" s="9">
        <f t="shared" si="0"/>
        <v>871742</v>
      </c>
    </row>
    <row r="16" spans="1:4" x14ac:dyDescent="0.25">
      <c r="A16" s="2"/>
      <c r="B16" s="10"/>
      <c r="C16" s="10"/>
      <c r="D16" s="10"/>
    </row>
    <row r="17" spans="1:4" x14ac:dyDescent="0.25">
      <c r="A17" s="6" t="s">
        <v>8</v>
      </c>
      <c r="B17" s="10"/>
      <c r="C17" s="10"/>
      <c r="D17" s="10"/>
    </row>
    <row r="18" spans="1:4" x14ac:dyDescent="0.25">
      <c r="A18" s="2" t="s">
        <v>9</v>
      </c>
      <c r="B18" s="8">
        <v>6856303</v>
      </c>
      <c r="C18" s="8">
        <v>7296801.5461382736</v>
      </c>
      <c r="D18" s="8">
        <f t="shared" ref="D18:D30" si="1">C18-B18</f>
        <v>440498.54613827355</v>
      </c>
    </row>
    <row r="19" spans="1:4" x14ac:dyDescent="0.25">
      <c r="A19" s="2" t="s">
        <v>10</v>
      </c>
      <c r="B19" s="8">
        <v>1325602</v>
      </c>
      <c r="C19" s="14">
        <v>1270582.1193434799</v>
      </c>
      <c r="D19" s="8">
        <f t="shared" si="1"/>
        <v>-55019.880656520138</v>
      </c>
    </row>
    <row r="20" spans="1:4" x14ac:dyDescent="0.25">
      <c r="A20" s="2" t="s">
        <v>11</v>
      </c>
      <c r="B20" s="8">
        <v>398374</v>
      </c>
      <c r="C20" s="8">
        <v>338473.91815953841</v>
      </c>
      <c r="D20" s="8">
        <f t="shared" si="1"/>
        <v>-59900.081840461586</v>
      </c>
    </row>
    <row r="21" spans="1:4" x14ac:dyDescent="0.25">
      <c r="A21" s="2" t="s">
        <v>12</v>
      </c>
      <c r="B21" s="8">
        <v>208460</v>
      </c>
      <c r="C21" s="8">
        <v>150646.4141307692</v>
      </c>
      <c r="D21" s="8">
        <f t="shared" si="1"/>
        <v>-57813.585869230796</v>
      </c>
    </row>
    <row r="22" spans="1:4" x14ac:dyDescent="0.25">
      <c r="A22" s="2" t="s">
        <v>13</v>
      </c>
      <c r="B22" s="8">
        <v>275262</v>
      </c>
      <c r="C22" s="8">
        <v>322568.13810500002</v>
      </c>
      <c r="D22" s="8">
        <f t="shared" si="1"/>
        <v>47306.13810500002</v>
      </c>
    </row>
    <row r="23" spans="1:4" x14ac:dyDescent="0.25">
      <c r="A23" s="2" t="s">
        <v>14</v>
      </c>
      <c r="B23" s="8">
        <v>1119666</v>
      </c>
      <c r="C23" s="8">
        <v>1092062.4035</v>
      </c>
      <c r="D23" s="8">
        <f t="shared" si="1"/>
        <v>-27603.596499999985</v>
      </c>
    </row>
    <row r="24" spans="1:4" x14ac:dyDescent="0.25">
      <c r="A24" s="2" t="s">
        <v>15</v>
      </c>
      <c r="B24" s="8">
        <v>243351</v>
      </c>
      <c r="C24" s="8">
        <v>246097.95568000001</v>
      </c>
      <c r="D24" s="8">
        <f t="shared" si="1"/>
        <v>2746.9556800000137</v>
      </c>
    </row>
    <row r="25" spans="1:4" x14ac:dyDescent="0.25">
      <c r="A25" s="2" t="s">
        <v>16</v>
      </c>
      <c r="B25" s="8">
        <v>956848</v>
      </c>
      <c r="C25" s="8">
        <v>1199045</v>
      </c>
      <c r="D25" s="8">
        <f t="shared" si="1"/>
        <v>242197</v>
      </c>
    </row>
    <row r="26" spans="1:4" x14ac:dyDescent="0.25">
      <c r="A26" s="2" t="s">
        <v>17</v>
      </c>
      <c r="B26" s="8">
        <v>650811</v>
      </c>
      <c r="C26" s="8">
        <v>697286.86755810003</v>
      </c>
      <c r="D26" s="8">
        <f t="shared" si="1"/>
        <v>46475.867558100028</v>
      </c>
    </row>
    <row r="27" spans="1:4" x14ac:dyDescent="0.25">
      <c r="A27" s="2" t="s">
        <v>18</v>
      </c>
      <c r="B27" s="8">
        <v>270612</v>
      </c>
      <c r="C27" s="8">
        <v>380700</v>
      </c>
      <c r="D27" s="8">
        <f t="shared" si="1"/>
        <v>110088</v>
      </c>
    </row>
    <row r="28" spans="1:4" x14ac:dyDescent="0.25">
      <c r="A28" s="2" t="s">
        <v>19</v>
      </c>
      <c r="B28" s="8">
        <v>215173</v>
      </c>
      <c r="C28" s="8">
        <v>216020.25</v>
      </c>
      <c r="D28" s="8">
        <f t="shared" si="1"/>
        <v>847.25</v>
      </c>
    </row>
    <row r="29" spans="1:4" x14ac:dyDescent="0.25">
      <c r="A29" s="2" t="s">
        <v>20</v>
      </c>
      <c r="B29" s="8">
        <v>22016</v>
      </c>
      <c r="C29" s="8">
        <v>20919.5</v>
      </c>
      <c r="D29" s="8">
        <f t="shared" si="1"/>
        <v>-1096.5</v>
      </c>
    </row>
    <row r="30" spans="1:4" x14ac:dyDescent="0.25">
      <c r="A30" s="2" t="s">
        <v>21</v>
      </c>
      <c r="B30" s="8">
        <v>40020</v>
      </c>
      <c r="C30" s="8">
        <v>2500</v>
      </c>
      <c r="D30" s="8">
        <f t="shared" si="1"/>
        <v>-37520</v>
      </c>
    </row>
    <row r="31" spans="1:4" x14ac:dyDescent="0.25">
      <c r="A31" s="4" t="s">
        <v>22</v>
      </c>
      <c r="B31" s="11">
        <f>SUM(B18:B30)</f>
        <v>12582498</v>
      </c>
      <c r="C31" s="11">
        <f>SUM(C18:C30)</f>
        <v>13233704.112615161</v>
      </c>
      <c r="D31" s="11">
        <f>SUM(D18:D30)</f>
        <v>651206.11261516111</v>
      </c>
    </row>
    <row r="32" spans="1:4" x14ac:dyDescent="0.25">
      <c r="A32" s="2"/>
      <c r="B32" s="7"/>
      <c r="C32" s="7"/>
      <c r="D32" s="7"/>
    </row>
    <row r="33" spans="1:4" x14ac:dyDescent="0.25">
      <c r="A33" s="4" t="s">
        <v>23</v>
      </c>
      <c r="B33" s="12">
        <f>B15-B31</f>
        <v>79683</v>
      </c>
      <c r="C33" s="12">
        <f>C15-C31</f>
        <v>300218.88738483936</v>
      </c>
      <c r="D33" s="12"/>
    </row>
    <row r="34" spans="1:4" x14ac:dyDescent="0.25">
      <c r="A34" s="4" t="s">
        <v>24</v>
      </c>
      <c r="B34" s="12">
        <v>958137</v>
      </c>
      <c r="C34" s="12">
        <v>958137</v>
      </c>
      <c r="D34" s="12"/>
    </row>
    <row r="35" spans="1:4" x14ac:dyDescent="0.25">
      <c r="A35" s="4" t="s">
        <v>25</v>
      </c>
      <c r="B35" s="12">
        <f>B34+B33</f>
        <v>1037820</v>
      </c>
      <c r="C35" s="12">
        <f>C34+C33</f>
        <v>1258355.8873848394</v>
      </c>
      <c r="D35" s="12"/>
    </row>
    <row r="36" spans="1:4" x14ac:dyDescent="0.25">
      <c r="A36" s="4" t="s">
        <v>26</v>
      </c>
      <c r="B36" s="13">
        <f>B35/B31</f>
        <v>8.248123703258288E-2</v>
      </c>
      <c r="C36" s="13">
        <f>C35/B31</f>
        <v>0.10000843134525747</v>
      </c>
      <c r="D36" s="13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</sheetData>
  <pageMargins left="0" right="0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 Rapids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Melching</dc:creator>
  <cp:lastModifiedBy>Bill Melching</cp:lastModifiedBy>
  <cp:lastPrinted>2020-11-03T15:50:07Z</cp:lastPrinted>
  <dcterms:created xsi:type="dcterms:W3CDTF">2020-05-04T16:26:13Z</dcterms:created>
  <dcterms:modified xsi:type="dcterms:W3CDTF">2020-11-10T18:35:22Z</dcterms:modified>
</cp:coreProperties>
</file>